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2" yWindow="122" windowWidth="15131" windowHeight="93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R11" i="1" l="1"/>
  <c r="S11" i="1"/>
  <c r="R10" i="1"/>
  <c r="R9" i="1"/>
  <c r="R8" i="1"/>
  <c r="S8" i="1"/>
  <c r="R7" i="1"/>
  <c r="S7" i="1"/>
  <c r="R6" i="1"/>
  <c r="R5" i="1"/>
  <c r="S5" i="1"/>
  <c r="R4" i="1"/>
  <c r="R3" i="1"/>
  <c r="S3" i="1"/>
  <c r="J7" i="1"/>
  <c r="G11" i="1"/>
  <c r="H11" i="1" s="1"/>
  <c r="K11" i="1" s="1"/>
  <c r="O11" i="1"/>
  <c r="J11" i="1"/>
  <c r="N11" i="1" s="1"/>
  <c r="G10" i="1"/>
  <c r="S10" i="1" s="1"/>
  <c r="O10" i="1"/>
  <c r="J10" i="1"/>
  <c r="M10" i="1"/>
  <c r="I10" i="1"/>
  <c r="L10" i="1" s="1"/>
  <c r="G9" i="1"/>
  <c r="O9" i="1" s="1"/>
  <c r="J9" i="1"/>
  <c r="I9" i="1" s="1"/>
  <c r="L9" i="1" s="1"/>
  <c r="M9" i="1"/>
  <c r="G8" i="1"/>
  <c r="O8" i="1"/>
  <c r="J8" i="1"/>
  <c r="M8" i="1" s="1"/>
  <c r="N8" i="1"/>
  <c r="H8" i="1"/>
  <c r="K8" i="1" s="1"/>
  <c r="G7" i="1"/>
  <c r="M7" i="1" s="1"/>
  <c r="O7" i="1"/>
  <c r="N7" i="1"/>
  <c r="I7" i="1"/>
  <c r="L7" i="1"/>
  <c r="H7" i="1"/>
  <c r="K7" i="1" s="1"/>
  <c r="G6" i="1"/>
  <c r="H6" i="1" s="1"/>
  <c r="K6" i="1" s="1"/>
  <c r="O6" i="1"/>
  <c r="J6" i="1"/>
  <c r="N6" i="1" s="1"/>
  <c r="G5" i="1"/>
  <c r="N5" i="1" s="1"/>
  <c r="O5" i="1"/>
  <c r="J5" i="1"/>
  <c r="M5" i="1"/>
  <c r="I5" i="1"/>
  <c r="L5" i="1" s="1"/>
  <c r="G4" i="1"/>
  <c r="O4" i="1" s="1"/>
  <c r="J4" i="1"/>
  <c r="I4" i="1" s="1"/>
  <c r="L4" i="1" s="1"/>
  <c r="M4" i="1"/>
  <c r="G3" i="1"/>
  <c r="O3" i="1"/>
  <c r="J3" i="1"/>
  <c r="M3" i="1" s="1"/>
  <c r="N3" i="1"/>
  <c r="H3" i="1"/>
  <c r="K3" i="1" s="1"/>
  <c r="G19" i="1"/>
  <c r="O19" i="1"/>
  <c r="R19" i="1"/>
  <c r="S19" i="1" s="1"/>
  <c r="J19" i="1"/>
  <c r="I19" i="1" s="1"/>
  <c r="L19" i="1" s="1"/>
  <c r="N19" i="1"/>
  <c r="M19" i="1"/>
  <c r="H19" i="1"/>
  <c r="K19" i="1"/>
  <c r="S9" i="1" l="1"/>
  <c r="H4" i="1"/>
  <c r="K4" i="1" s="1"/>
  <c r="N4" i="1"/>
  <c r="I6" i="1"/>
  <c r="L6" i="1" s="1"/>
  <c r="H9" i="1"/>
  <c r="K9" i="1" s="1"/>
  <c r="N9" i="1"/>
  <c r="I11" i="1"/>
  <c r="L11" i="1" s="1"/>
  <c r="I3" i="1"/>
  <c r="L3" i="1" s="1"/>
  <c r="H5" i="1"/>
  <c r="K5" i="1" s="1"/>
  <c r="M6" i="1"/>
  <c r="I8" i="1"/>
  <c r="L8" i="1" s="1"/>
  <c r="H10" i="1"/>
  <c r="K10" i="1" s="1"/>
  <c r="N10" i="1"/>
  <c r="M11" i="1"/>
  <c r="S4" i="1"/>
  <c r="S6" i="1"/>
</calcChain>
</file>

<file path=xl/sharedStrings.xml><?xml version="1.0" encoding="utf-8"?>
<sst xmlns="http://schemas.openxmlformats.org/spreadsheetml/2006/main" count="34" uniqueCount="22">
  <si>
    <t>M</t>
  </si>
  <si>
    <t>Q</t>
  </si>
  <si>
    <t>h1</t>
  </si>
  <si>
    <t>b1</t>
  </si>
  <si>
    <t>h2</t>
  </si>
  <si>
    <t>b2</t>
  </si>
  <si>
    <t>Iy</t>
  </si>
  <si>
    <t>Wy</t>
  </si>
  <si>
    <t>Sat</t>
  </si>
  <si>
    <t>Sbt</t>
  </si>
  <si>
    <t>sx</t>
  </si>
  <si>
    <t>taxz</t>
  </si>
  <si>
    <t>tbxz1</t>
  </si>
  <si>
    <t>tbxz2</t>
  </si>
  <si>
    <t>txy</t>
  </si>
  <si>
    <t>kNm</t>
  </si>
  <si>
    <t>kN</t>
  </si>
  <si>
    <t>cm</t>
  </si>
  <si>
    <t>cm4</t>
  </si>
  <si>
    <t>cm3</t>
  </si>
  <si>
    <t>Mpa</t>
  </si>
  <si>
    <t>Sct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</si>
</sst>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0.0"/>
  </numFmts>
  <fonts count="3" x14ac:knownFonts="1">
    <font>
      <sz val="10"/>
      <name val="Arial"/>
    </font>
    <font>
      <sz val="8"/>
      <name val="Arial"/>
      <family val="2"/>
      <charset val="186"/>
    </font>
    <font>
      <sz val="14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180" fontId="2" fillId="2" borderId="5" xfId="0" applyNumberFormat="1" applyFont="1" applyFill="1" applyBorder="1" applyAlignment="1">
      <alignment horizontal="right"/>
    </xf>
    <xf numFmtId="2" fontId="2" fillId="2" borderId="5" xfId="0" applyNumberFormat="1" applyFont="1" applyFill="1" applyBorder="1" applyAlignment="1">
      <alignment horizontal="right"/>
    </xf>
    <xf numFmtId="2" fontId="2" fillId="2" borderId="6" xfId="0" applyNumberFormat="1" applyFont="1" applyFill="1" applyBorder="1" applyAlignment="1">
      <alignment horizontal="right"/>
    </xf>
    <xf numFmtId="180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2" fontId="2" fillId="0" borderId="6" xfId="0" applyNumberFormat="1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80" fontId="2" fillId="0" borderId="8" xfId="0" applyNumberFormat="1" applyFont="1" applyBorder="1" applyAlignment="1">
      <alignment horizontal="right"/>
    </xf>
    <xf numFmtId="2" fontId="2" fillId="0" borderId="8" xfId="0" applyNumberFormat="1" applyFont="1" applyBorder="1" applyAlignment="1">
      <alignment horizontal="right"/>
    </xf>
    <xf numFmtId="2" fontId="2" fillId="0" borderId="9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zoomScaleNormal="100" workbookViewId="0">
      <selection activeCell="D16" sqref="D16"/>
    </sheetView>
  </sheetViews>
  <sheetFormatPr defaultColWidth="9.09765625" defaultRowHeight="17.2" x14ac:dyDescent="0.3"/>
  <cols>
    <col min="1" max="2" width="6.296875" style="2" customWidth="1"/>
    <col min="3" max="6" width="5" style="2" bestFit="1" customWidth="1"/>
    <col min="7" max="7" width="9.09765625" style="2" customWidth="1"/>
    <col min="8" max="8" width="8" style="2" customWidth="1"/>
    <col min="9" max="10" width="6.59765625" style="2" bestFit="1" customWidth="1"/>
    <col min="11" max="11" width="9.8984375" style="2" bestFit="1" customWidth="1"/>
    <col min="12" max="15" width="8.296875" style="2" bestFit="1" customWidth="1"/>
    <col min="16" max="18" width="6.8984375" style="2" customWidth="1"/>
    <col min="19" max="19" width="8.296875" style="2" bestFit="1" customWidth="1"/>
    <col min="20" max="16384" width="9.09765625" style="3"/>
  </cols>
  <sheetData>
    <row r="1" spans="1:19" x14ac:dyDescent="0.3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6" t="s">
        <v>14</v>
      </c>
      <c r="R1" s="2" t="s">
        <v>21</v>
      </c>
      <c r="S1" s="2" t="s">
        <v>14</v>
      </c>
    </row>
    <row r="2" spans="1:19" x14ac:dyDescent="0.3">
      <c r="A2" s="7" t="s">
        <v>15</v>
      </c>
      <c r="B2" s="8" t="s">
        <v>16</v>
      </c>
      <c r="C2" s="8" t="s">
        <v>17</v>
      </c>
      <c r="D2" s="8" t="s">
        <v>17</v>
      </c>
      <c r="E2" s="8" t="s">
        <v>17</v>
      </c>
      <c r="F2" s="8" t="s">
        <v>17</v>
      </c>
      <c r="G2" s="8" t="s">
        <v>18</v>
      </c>
      <c r="H2" s="8" t="s">
        <v>19</v>
      </c>
      <c r="I2" s="8" t="s">
        <v>19</v>
      </c>
      <c r="J2" s="8" t="s">
        <v>19</v>
      </c>
      <c r="K2" s="8" t="s">
        <v>20</v>
      </c>
      <c r="L2" s="8" t="s">
        <v>20</v>
      </c>
      <c r="M2" s="8" t="s">
        <v>20</v>
      </c>
      <c r="N2" s="8" t="s">
        <v>20</v>
      </c>
      <c r="O2" s="9" t="s">
        <v>20</v>
      </c>
      <c r="R2" s="2" t="s">
        <v>19</v>
      </c>
      <c r="S2" s="2" t="s">
        <v>20</v>
      </c>
    </row>
    <row r="3" spans="1:19" x14ac:dyDescent="0.3">
      <c r="A3" s="10">
        <v>20</v>
      </c>
      <c r="B3" s="11">
        <v>100</v>
      </c>
      <c r="C3" s="11">
        <v>2</v>
      </c>
      <c r="D3" s="11">
        <v>6</v>
      </c>
      <c r="E3" s="11">
        <v>10</v>
      </c>
      <c r="F3" s="11">
        <v>2</v>
      </c>
      <c r="G3" s="12">
        <f>F3*E3^3/12+2*(D3*C3^3/12+(C3+E3)^2/4*D3*C3)</f>
        <v>1038.6666666666667</v>
      </c>
      <c r="H3" s="12">
        <f>2*G3/(2*C3+E3)</f>
        <v>148.38095238095238</v>
      </c>
      <c r="I3" s="11">
        <f>F3*E3^2/8+J3</f>
        <v>97</v>
      </c>
      <c r="J3" s="11">
        <f>(E3+C3)*C3*D3/2</f>
        <v>72</v>
      </c>
      <c r="K3" s="13">
        <f>A3*1000/H3</f>
        <v>134.78818998716304</v>
      </c>
      <c r="L3" s="13">
        <f>B3*I3/G3/F3*10</f>
        <v>46.694480102695763</v>
      </c>
      <c r="M3" s="13">
        <f>B3*J3/G3/F3*10</f>
        <v>34.659820282413349</v>
      </c>
      <c r="N3" s="13">
        <f>B3*J3/G3/D3*10</f>
        <v>11.553273427471115</v>
      </c>
      <c r="O3" s="14">
        <f>B3*(C3+E3)*(D3-F3)/4/G3*10</f>
        <v>11.553273427471115</v>
      </c>
      <c r="P3" s="1"/>
      <c r="Q3" s="1"/>
      <c r="R3" s="2">
        <f t="shared" ref="R3:R11" si="0">(C3+E3)*(D3-F3)*C3/4</f>
        <v>24</v>
      </c>
      <c r="S3" s="1">
        <f t="shared" ref="S3:S11" si="1">B3*R3/G3/C3*10</f>
        <v>11.553273427471115</v>
      </c>
    </row>
    <row r="4" spans="1:19" x14ac:dyDescent="0.3">
      <c r="A4" s="7">
        <v>20</v>
      </c>
      <c r="B4" s="8">
        <v>100</v>
      </c>
      <c r="C4" s="8">
        <v>1</v>
      </c>
      <c r="D4" s="8">
        <v>6</v>
      </c>
      <c r="E4" s="8">
        <v>10</v>
      </c>
      <c r="F4" s="8">
        <v>2</v>
      </c>
      <c r="G4" s="15">
        <f t="shared" ref="G4:G11" si="2">F4*E4^3/12+2*(D4*C4^3/12+(C4+E4)^2/4*D4*C4)</f>
        <v>530.66666666666663</v>
      </c>
      <c r="H4" s="15">
        <f t="shared" ref="H4:H11" si="3">2*G4/(2*C4+E4)</f>
        <v>88.444444444444443</v>
      </c>
      <c r="I4" s="8">
        <f t="shared" ref="I4:I11" si="4">F4*E4^2/8+J4</f>
        <v>58</v>
      </c>
      <c r="J4" s="8">
        <f t="shared" ref="J4:J11" si="5">(E4+C4)*C4*D4/2</f>
        <v>33</v>
      </c>
      <c r="K4" s="16">
        <f t="shared" ref="K4:K11" si="6">A4*1000/H4</f>
        <v>226.13065326633165</v>
      </c>
      <c r="L4" s="16">
        <f t="shared" ref="L4:L11" si="7">B4*I4/G4/F4*10</f>
        <v>54.648241206030157</v>
      </c>
      <c r="M4" s="16">
        <f t="shared" ref="M4:M11" si="8">B4*J4/G4/F4*10</f>
        <v>31.092964824120607</v>
      </c>
      <c r="N4" s="16">
        <f t="shared" ref="N4:N11" si="9">B4*J4/G4/D4*10</f>
        <v>10.364321608040202</v>
      </c>
      <c r="O4" s="17">
        <f t="shared" ref="O4:O11" si="10">B4*(C4+E4)*(D4-F4)/4/G4*10</f>
        <v>20.728643216080403</v>
      </c>
      <c r="P4" s="1"/>
      <c r="Q4" s="1"/>
      <c r="R4" s="2">
        <f t="shared" si="0"/>
        <v>11</v>
      </c>
      <c r="S4" s="1">
        <f t="shared" si="1"/>
        <v>20.728643216080403</v>
      </c>
    </row>
    <row r="5" spans="1:19" x14ac:dyDescent="0.3">
      <c r="A5" s="7">
        <v>20</v>
      </c>
      <c r="B5" s="8">
        <v>100</v>
      </c>
      <c r="C5" s="8">
        <v>3</v>
      </c>
      <c r="D5" s="8">
        <v>6</v>
      </c>
      <c r="E5" s="8">
        <v>10</v>
      </c>
      <c r="F5" s="8">
        <v>2</v>
      </c>
      <c r="G5" s="15">
        <f t="shared" si="2"/>
        <v>1714.6666666666667</v>
      </c>
      <c r="H5" s="15">
        <f t="shared" si="3"/>
        <v>214.33333333333334</v>
      </c>
      <c r="I5" s="8">
        <f t="shared" si="4"/>
        <v>142</v>
      </c>
      <c r="J5" s="8">
        <f t="shared" si="5"/>
        <v>117</v>
      </c>
      <c r="K5" s="16">
        <f t="shared" si="6"/>
        <v>93.312597200622079</v>
      </c>
      <c r="L5" s="16">
        <f t="shared" si="7"/>
        <v>41.407465007776054</v>
      </c>
      <c r="M5" s="16">
        <f t="shared" si="8"/>
        <v>34.117418351477447</v>
      </c>
      <c r="N5" s="16">
        <f t="shared" si="9"/>
        <v>11.372472783825815</v>
      </c>
      <c r="O5" s="17">
        <f t="shared" si="10"/>
        <v>7.5816485225505437</v>
      </c>
      <c r="P5" s="1"/>
      <c r="Q5" s="1"/>
      <c r="R5" s="2">
        <f t="shared" si="0"/>
        <v>39</v>
      </c>
      <c r="S5" s="1">
        <f t="shared" si="1"/>
        <v>7.5816485225505437</v>
      </c>
    </row>
    <row r="6" spans="1:19" x14ac:dyDescent="0.3">
      <c r="A6" s="7">
        <v>20</v>
      </c>
      <c r="B6" s="8">
        <v>100</v>
      </c>
      <c r="C6" s="8">
        <v>2</v>
      </c>
      <c r="D6" s="8">
        <v>6</v>
      </c>
      <c r="E6" s="8">
        <v>10</v>
      </c>
      <c r="F6" s="8">
        <v>1</v>
      </c>
      <c r="G6" s="15">
        <f t="shared" si="2"/>
        <v>955.33333333333337</v>
      </c>
      <c r="H6" s="15">
        <f t="shared" si="3"/>
        <v>136.47619047619048</v>
      </c>
      <c r="I6" s="8">
        <f t="shared" si="4"/>
        <v>84.5</v>
      </c>
      <c r="J6" s="8">
        <f t="shared" si="5"/>
        <v>72</v>
      </c>
      <c r="K6" s="16">
        <f t="shared" si="6"/>
        <v>146.54570830425681</v>
      </c>
      <c r="L6" s="16">
        <f t="shared" si="7"/>
        <v>88.450802512212135</v>
      </c>
      <c r="M6" s="16">
        <f t="shared" si="8"/>
        <v>75.366364270760641</v>
      </c>
      <c r="N6" s="16">
        <f t="shared" si="9"/>
        <v>12.56106071179344</v>
      </c>
      <c r="O6" s="17">
        <f t="shared" si="10"/>
        <v>15.701325889741799</v>
      </c>
      <c r="P6" s="1"/>
      <c r="Q6" s="1"/>
      <c r="R6" s="2">
        <f t="shared" si="0"/>
        <v>30</v>
      </c>
      <c r="S6" s="1">
        <f t="shared" si="1"/>
        <v>15.701325889741799</v>
      </c>
    </row>
    <row r="7" spans="1:19" x14ac:dyDescent="0.3">
      <c r="A7" s="7">
        <v>20</v>
      </c>
      <c r="B7" s="8">
        <v>100</v>
      </c>
      <c r="C7" s="8">
        <v>2</v>
      </c>
      <c r="D7" s="8">
        <v>6</v>
      </c>
      <c r="E7" s="8">
        <v>10</v>
      </c>
      <c r="F7" s="8">
        <v>3</v>
      </c>
      <c r="G7" s="15">
        <f t="shared" si="2"/>
        <v>1122</v>
      </c>
      <c r="H7" s="15">
        <f t="shared" si="3"/>
        <v>160.28571428571428</v>
      </c>
      <c r="I7" s="8">
        <f t="shared" si="4"/>
        <v>109.5</v>
      </c>
      <c r="J7" s="8">
        <f>(E7+C7)*C7*D7/2</f>
        <v>72</v>
      </c>
      <c r="K7" s="16">
        <f t="shared" si="6"/>
        <v>124.77718360071302</v>
      </c>
      <c r="L7" s="16">
        <f t="shared" si="7"/>
        <v>32.531194295900178</v>
      </c>
      <c r="M7" s="16">
        <f t="shared" si="8"/>
        <v>21.390374331550802</v>
      </c>
      <c r="N7" s="16">
        <f t="shared" si="9"/>
        <v>10.695187165775401</v>
      </c>
      <c r="O7" s="17">
        <f t="shared" si="10"/>
        <v>8.0213903743315509</v>
      </c>
      <c r="P7" s="1"/>
      <c r="Q7" s="1"/>
      <c r="R7" s="2">
        <f t="shared" si="0"/>
        <v>18</v>
      </c>
      <c r="S7" s="1">
        <f t="shared" si="1"/>
        <v>8.0213903743315509</v>
      </c>
    </row>
    <row r="8" spans="1:19" x14ac:dyDescent="0.3">
      <c r="A8" s="7">
        <v>20</v>
      </c>
      <c r="B8" s="8">
        <v>100</v>
      </c>
      <c r="C8" s="8">
        <v>2</v>
      </c>
      <c r="D8" s="8">
        <v>5</v>
      </c>
      <c r="E8" s="8">
        <v>10</v>
      </c>
      <c r="F8" s="8">
        <v>2</v>
      </c>
      <c r="G8" s="15">
        <f t="shared" si="2"/>
        <v>893.33333333333326</v>
      </c>
      <c r="H8" s="15">
        <f t="shared" si="3"/>
        <v>127.61904761904761</v>
      </c>
      <c r="I8" s="8">
        <f t="shared" si="4"/>
        <v>85</v>
      </c>
      <c r="J8" s="8">
        <f t="shared" si="5"/>
        <v>60</v>
      </c>
      <c r="K8" s="16">
        <f t="shared" si="6"/>
        <v>156.71641791044777</v>
      </c>
      <c r="L8" s="16">
        <f t="shared" si="7"/>
        <v>47.574626865671647</v>
      </c>
      <c r="M8" s="16">
        <f t="shared" si="8"/>
        <v>33.582089552238806</v>
      </c>
      <c r="N8" s="16">
        <f t="shared" si="9"/>
        <v>13.432835820895523</v>
      </c>
      <c r="O8" s="17">
        <f t="shared" si="10"/>
        <v>10.074626865671643</v>
      </c>
      <c r="P8" s="1"/>
      <c r="Q8" s="1"/>
      <c r="R8" s="2">
        <f t="shared" si="0"/>
        <v>18</v>
      </c>
      <c r="S8" s="1">
        <f t="shared" si="1"/>
        <v>10.074626865671643</v>
      </c>
    </row>
    <row r="9" spans="1:19" x14ac:dyDescent="0.3">
      <c r="A9" s="7">
        <v>20</v>
      </c>
      <c r="B9" s="8">
        <v>100</v>
      </c>
      <c r="C9" s="8">
        <v>2</v>
      </c>
      <c r="D9" s="8">
        <v>8</v>
      </c>
      <c r="E9" s="8">
        <v>10</v>
      </c>
      <c r="F9" s="8">
        <v>2</v>
      </c>
      <c r="G9" s="15">
        <f t="shared" si="2"/>
        <v>1329.3333333333335</v>
      </c>
      <c r="H9" s="15">
        <f t="shared" si="3"/>
        <v>189.90476190476193</v>
      </c>
      <c r="I9" s="8">
        <f t="shared" si="4"/>
        <v>121</v>
      </c>
      <c r="J9" s="8">
        <f t="shared" si="5"/>
        <v>96</v>
      </c>
      <c r="K9" s="16">
        <f t="shared" si="6"/>
        <v>105.31594784353058</v>
      </c>
      <c r="L9" s="16">
        <f t="shared" si="7"/>
        <v>45.511534603811434</v>
      </c>
      <c r="M9" s="16">
        <f t="shared" si="8"/>
        <v>36.10832497492477</v>
      </c>
      <c r="N9" s="16">
        <f t="shared" si="9"/>
        <v>9.0270812437311925</v>
      </c>
      <c r="O9" s="17">
        <f t="shared" si="10"/>
        <v>13.540621865596789</v>
      </c>
      <c r="P9" s="1"/>
      <c r="Q9" s="1"/>
      <c r="R9" s="2">
        <f t="shared" si="0"/>
        <v>36</v>
      </c>
      <c r="S9" s="1">
        <f t="shared" si="1"/>
        <v>13.540621865596789</v>
      </c>
    </row>
    <row r="10" spans="1:19" x14ac:dyDescent="0.3">
      <c r="A10" s="7">
        <v>20</v>
      </c>
      <c r="B10" s="8">
        <v>100</v>
      </c>
      <c r="C10" s="8">
        <v>2</v>
      </c>
      <c r="D10" s="8">
        <v>6</v>
      </c>
      <c r="E10" s="8">
        <v>9</v>
      </c>
      <c r="F10" s="8">
        <v>2</v>
      </c>
      <c r="G10" s="15">
        <f t="shared" si="2"/>
        <v>855.5</v>
      </c>
      <c r="H10" s="15">
        <f t="shared" si="3"/>
        <v>131.61538461538461</v>
      </c>
      <c r="I10" s="8">
        <f t="shared" si="4"/>
        <v>86.25</v>
      </c>
      <c r="J10" s="8">
        <f t="shared" si="5"/>
        <v>66</v>
      </c>
      <c r="K10" s="16">
        <f t="shared" si="6"/>
        <v>151.95791934541205</v>
      </c>
      <c r="L10" s="16">
        <f t="shared" si="7"/>
        <v>50.409117475160727</v>
      </c>
      <c r="M10" s="16">
        <f t="shared" si="8"/>
        <v>38.573933372296899</v>
      </c>
      <c r="N10" s="16">
        <f t="shared" si="9"/>
        <v>12.857977790765634</v>
      </c>
      <c r="O10" s="17">
        <f t="shared" si="10"/>
        <v>12.857977790765634</v>
      </c>
      <c r="P10" s="1"/>
      <c r="Q10" s="1"/>
      <c r="R10" s="2">
        <f t="shared" si="0"/>
        <v>22</v>
      </c>
      <c r="S10" s="1">
        <f t="shared" si="1"/>
        <v>12.857977790765634</v>
      </c>
    </row>
    <row r="11" spans="1:19" x14ac:dyDescent="0.3">
      <c r="A11" s="18">
        <v>20</v>
      </c>
      <c r="B11" s="19">
        <v>100</v>
      </c>
      <c r="C11" s="19">
        <v>2</v>
      </c>
      <c r="D11" s="19">
        <v>6</v>
      </c>
      <c r="E11" s="19">
        <v>11</v>
      </c>
      <c r="F11" s="19">
        <v>2</v>
      </c>
      <c r="G11" s="20">
        <f t="shared" si="2"/>
        <v>1243.8333333333333</v>
      </c>
      <c r="H11" s="20">
        <f t="shared" si="3"/>
        <v>165.84444444444443</v>
      </c>
      <c r="I11" s="19">
        <f t="shared" si="4"/>
        <v>108.25</v>
      </c>
      <c r="J11" s="19">
        <f t="shared" si="5"/>
        <v>78</v>
      </c>
      <c r="K11" s="21">
        <f t="shared" si="6"/>
        <v>120.59493501272948</v>
      </c>
      <c r="L11" s="21">
        <f t="shared" si="7"/>
        <v>43.514672383759887</v>
      </c>
      <c r="M11" s="21">
        <f t="shared" si="8"/>
        <v>31.354683103309661</v>
      </c>
      <c r="N11" s="21">
        <f t="shared" si="9"/>
        <v>10.451561034436555</v>
      </c>
      <c r="O11" s="22">
        <f t="shared" si="10"/>
        <v>10.451561034436555</v>
      </c>
      <c r="R11" s="2">
        <f t="shared" si="0"/>
        <v>26</v>
      </c>
      <c r="S11" s="1">
        <f t="shared" si="1"/>
        <v>10.451561034436555</v>
      </c>
    </row>
    <row r="12" spans="1:19" x14ac:dyDescent="0.3">
      <c r="K12" s="1"/>
      <c r="L12" s="1"/>
      <c r="M12" s="1"/>
      <c r="N12" s="1"/>
      <c r="O12" s="1"/>
    </row>
    <row r="13" spans="1:19" x14ac:dyDescent="0.3">
      <c r="K13" s="1"/>
      <c r="L13" s="1"/>
      <c r="M13" s="1"/>
      <c r="N13" s="1"/>
      <c r="O13" s="1"/>
    </row>
    <row r="14" spans="1:19" x14ac:dyDescent="0.3">
      <c r="K14" s="1"/>
      <c r="L14" s="1"/>
      <c r="M14" s="1"/>
      <c r="N14" s="1"/>
      <c r="O14" s="1"/>
    </row>
    <row r="15" spans="1:19" x14ac:dyDescent="0.3">
      <c r="K15" s="1"/>
      <c r="L15" s="1"/>
      <c r="M15" s="1"/>
      <c r="N15" s="1"/>
      <c r="O15" s="1"/>
    </row>
    <row r="16" spans="1:19" x14ac:dyDescent="0.3">
      <c r="K16" s="1"/>
      <c r="L16" s="1"/>
      <c r="M16" s="1"/>
      <c r="N16" s="1"/>
      <c r="O16" s="1"/>
    </row>
    <row r="17" spans="1:19" x14ac:dyDescent="0.3">
      <c r="K17" s="1"/>
      <c r="L17" s="1"/>
      <c r="M17" s="1"/>
      <c r="N17" s="1"/>
      <c r="O17" s="1"/>
    </row>
    <row r="19" spans="1:19" x14ac:dyDescent="0.3">
      <c r="A19" s="2">
        <v>20</v>
      </c>
      <c r="B19" s="2">
        <v>100</v>
      </c>
      <c r="C19" s="2">
        <v>2</v>
      </c>
      <c r="D19" s="2">
        <v>6</v>
      </c>
      <c r="E19" s="2">
        <v>12</v>
      </c>
      <c r="F19" s="2">
        <v>1</v>
      </c>
      <c r="G19" s="2">
        <f>F19*E19^3/12+2*(D19*C19^3/12+(C19+E19)^2/4*D19*C19)</f>
        <v>1328</v>
      </c>
      <c r="H19" s="2">
        <f>2*G19/(2*C19+E19)</f>
        <v>166</v>
      </c>
      <c r="I19" s="2">
        <f>F19*E19^2/8+J19</f>
        <v>102</v>
      </c>
      <c r="J19" s="2">
        <f>(E19+C19)*C19*D19/2</f>
        <v>84</v>
      </c>
      <c r="K19" s="1">
        <f>A19*1000/H19</f>
        <v>120.48192771084338</v>
      </c>
      <c r="L19" s="1">
        <f>B19*I19/G19/F19*10</f>
        <v>76.807228915662648</v>
      </c>
      <c r="M19" s="1">
        <f>B19*J19/G19/F19*10</f>
        <v>63.253012048192765</v>
      </c>
      <c r="N19" s="1">
        <f>B19*J19/G19/D19*10</f>
        <v>10.542168674698795</v>
      </c>
      <c r="O19" s="1">
        <f>B19*(C19+E19)*(D19-F19)/4/G19*10</f>
        <v>13.177710843373493</v>
      </c>
      <c r="P19" s="1"/>
      <c r="Q19" s="1"/>
      <c r="R19" s="2">
        <f>(C19+E19)*(D19-F19)*C19/4</f>
        <v>35</v>
      </c>
      <c r="S19" s="1">
        <f>B19*R19/G19/C19*10</f>
        <v>13.177710843373493</v>
      </c>
    </row>
  </sheetData>
  <phoneticPr fontId="1" type="noConversion"/>
  <pageMargins left="3.937007874015748E-2" right="0" top="0.98425196850393704" bottom="0.98425196850393704" header="0.51181102362204722" footer="0.51181102362204722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Andrus</dc:creator>
  <cp:lastModifiedBy>Andrus</cp:lastModifiedBy>
  <cp:lastPrinted>2011-10-08T23:37:48Z</cp:lastPrinted>
  <dcterms:created xsi:type="dcterms:W3CDTF">1996-10-14T23:33:28Z</dcterms:created>
  <dcterms:modified xsi:type="dcterms:W3CDTF">2013-09-15T14:39:15Z</dcterms:modified>
</cp:coreProperties>
</file>