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Näide 2-10" sheetId="1" r:id="rId1"/>
    <sheet name="Näide 2-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<sst xmlns="http://schemas.openxmlformats.org/spreadsheetml/2006/main" count="49" uniqueCount="23">
  <si>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i</t>
  </si>
  <si>
    <t>d /cm/</t>
  </si>
  <si>
    <t>A /cm2/</t>
  </si>
  <si>
    <t>F /kN/</t>
  </si>
  <si>
    <t>N /kN/</t>
  </si>
  <si>
    <t>sigma /Pa/</t>
  </si>
  <si>
    <t>sigma /MPa/</t>
  </si>
  <si>
    <t>Kontroll: di ümardatud</t>
  </si>
  <si>
    <t>Kontroll: di täpne</t>
  </si>
  <si>
    <t>rist-külik</t>
  </si>
  <si>
    <t>kolm-nurk</t>
  </si>
  <si>
    <t>b</t>
  </si>
  <si>
    <t>h</t>
  </si>
  <si>
    <t>Iz /cm4/</t>
  </si>
  <si>
    <t>Wz /cm3/</t>
  </si>
  <si>
    <t>Mz /kNm/</t>
  </si>
  <si>
    <t>sigma max /Pa/</t>
  </si>
  <si>
    <t>sigma min /Pa/</t>
  </si>
  <si>
    <t>1. maksimaalsed pinged</t>
  </si>
  <si>
    <t>2. tala kõrgus</t>
  </si>
  <si>
    <t>h /cm/</t>
  </si>
  <si>
    <t>sigma max /MPa/</t>
  </si>
  <si>
    <t>sigma min /MPa/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</si>
</sst>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7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3" fontId="0" fillId="0" borderId="3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P1" sqref="P1:V12"/>
    </sheetView>
  </sheetViews>
  <sheetFormatPr defaultColWidth="9.140625" defaultRowHeight="12.75"/>
  <cols>
    <col min="1" max="1" width="2.00390625" style="0" bestFit="1" customWidth="1"/>
    <col min="2" max="2" width="5.421875" style="0" customWidth="1"/>
    <col min="3" max="3" width="4.8515625" style="0" customWidth="1"/>
    <col min="4" max="4" width="5.8515625" style="0" customWidth="1"/>
    <col min="5" max="5" width="5.7109375" style="0" customWidth="1"/>
    <col min="6" max="6" width="11.140625" style="0" bestFit="1" customWidth="1"/>
    <col min="7" max="7" width="6.421875" style="0" customWidth="1"/>
    <col min="9" max="9" width="2.00390625" style="0" bestFit="1" customWidth="1"/>
    <col min="10" max="10" width="6.140625" style="0" bestFit="1" customWidth="1"/>
    <col min="11" max="11" width="6.28125" style="0" bestFit="1" customWidth="1"/>
    <col min="12" max="12" width="6.57421875" style="0" customWidth="1"/>
    <col min="13" max="13" width="6.00390625" style="0" customWidth="1"/>
    <col min="14" max="14" width="5.28125" style="0" customWidth="1"/>
    <col min="16" max="16" width="2.00390625" style="0" bestFit="1" customWidth="1"/>
    <col min="17" max="17" width="6.7109375" style="0" customWidth="1"/>
    <col min="18" max="18" width="7.28125" style="0" customWidth="1"/>
    <col min="19" max="19" width="6.28125" style="0" customWidth="1"/>
    <col min="20" max="20" width="6.57421875" style="0" customWidth="1"/>
    <col min="21" max="21" width="12.8515625" style="0" customWidth="1"/>
  </cols>
  <sheetData>
    <row r="1" ht="12.75">
      <c r="Q1" t="s">
        <v>7</v>
      </c>
    </row>
    <row r="2" spans="1:22" s="13" customFormat="1" ht="25.5">
      <c r="A2" s="9" t="s">
        <v>0</v>
      </c>
      <c r="B2" s="10" t="s">
        <v>3</v>
      </c>
      <c r="C2" s="10" t="s">
        <v>1</v>
      </c>
      <c r="D2" s="10" t="s">
        <v>2</v>
      </c>
      <c r="E2" s="10" t="s">
        <v>4</v>
      </c>
      <c r="F2" s="10" t="s">
        <v>5</v>
      </c>
      <c r="G2" s="11" t="s">
        <v>6</v>
      </c>
      <c r="H2" s="12"/>
      <c r="I2" s="9" t="s">
        <v>0</v>
      </c>
      <c r="J2" s="10" t="s">
        <v>3</v>
      </c>
      <c r="K2" s="10" t="s">
        <v>4</v>
      </c>
      <c r="L2" s="11" t="s">
        <v>6</v>
      </c>
      <c r="M2" s="10" t="s">
        <v>2</v>
      </c>
      <c r="N2" s="10" t="s">
        <v>1</v>
      </c>
      <c r="P2" s="9" t="s">
        <v>0</v>
      </c>
      <c r="Q2" s="10" t="s">
        <v>3</v>
      </c>
      <c r="R2" s="10" t="s">
        <v>1</v>
      </c>
      <c r="S2" s="10" t="s">
        <v>2</v>
      </c>
      <c r="T2" s="10" t="s">
        <v>4</v>
      </c>
      <c r="U2" s="10" t="s">
        <v>5</v>
      </c>
      <c r="V2" s="11" t="s">
        <v>6</v>
      </c>
    </row>
    <row r="3" spans="1:22" ht="12.75">
      <c r="A3" s="2">
        <v>1</v>
      </c>
      <c r="B3" s="4">
        <v>60</v>
      </c>
      <c r="C3" s="4">
        <v>2</v>
      </c>
      <c r="D3" s="5">
        <f>PI()*C3*C3/4</f>
        <v>3.141592653589793</v>
      </c>
      <c r="E3" s="4">
        <f>B3</f>
        <v>60</v>
      </c>
      <c r="F3" s="6">
        <f>E3*1000/D3*10000</f>
        <v>190985931.71027443</v>
      </c>
      <c r="G3" s="7">
        <f>F3/1000000</f>
        <v>190.98593171027443</v>
      </c>
      <c r="H3" s="1"/>
      <c r="I3" s="2">
        <v>1</v>
      </c>
      <c r="J3" s="4">
        <v>60</v>
      </c>
      <c r="K3" s="4">
        <f>J3</f>
        <v>60</v>
      </c>
      <c r="L3" s="4">
        <v>160</v>
      </c>
      <c r="M3" s="8">
        <f>K3*1000/L3/1000000*10000</f>
        <v>3.75</v>
      </c>
      <c r="N3" s="5">
        <f>SQRT(4*M3/PI())</f>
        <v>2.1850968611841584</v>
      </c>
      <c r="P3" s="2">
        <v>1</v>
      </c>
      <c r="Q3" s="4">
        <v>60</v>
      </c>
      <c r="R3" s="5">
        <v>2.19</v>
      </c>
      <c r="S3" s="5">
        <f>PI()*R3*R3/4</f>
        <v>3.7668481314705016</v>
      </c>
      <c r="T3" s="4">
        <f>Q3</f>
        <v>60</v>
      </c>
      <c r="U3" s="6">
        <f>T3*1000/S3*10000</f>
        <v>159284361.6357244</v>
      </c>
      <c r="V3" s="7">
        <f>U3/1000000</f>
        <v>159.2843616357244</v>
      </c>
    </row>
    <row r="4" spans="1:22" ht="12.75">
      <c r="A4" s="2">
        <v>2</v>
      </c>
      <c r="B4" s="4">
        <v>120</v>
      </c>
      <c r="C4" s="4">
        <v>4</v>
      </c>
      <c r="D4" s="5">
        <f>PI()*C4*C4/4</f>
        <v>12.566370614359172</v>
      </c>
      <c r="E4" s="4">
        <f>E3+B4</f>
        <v>180</v>
      </c>
      <c r="F4" s="6">
        <f>E4*1000/D4*10000</f>
        <v>143239448.7827058</v>
      </c>
      <c r="G4" s="7">
        <f>F4/1000000</f>
        <v>143.2394487827058</v>
      </c>
      <c r="H4" s="1"/>
      <c r="I4" s="2">
        <v>2</v>
      </c>
      <c r="J4" s="4">
        <v>120</v>
      </c>
      <c r="K4" s="4">
        <f>K3+J4</f>
        <v>180</v>
      </c>
      <c r="L4" s="4">
        <v>160</v>
      </c>
      <c r="M4" s="8">
        <f>K4*1000/L4/1000000*10000</f>
        <v>11.25</v>
      </c>
      <c r="N4" s="5">
        <f>SQRT(4*M4/PI())</f>
        <v>3.7846987830302403</v>
      </c>
      <c r="P4" s="2">
        <v>2</v>
      </c>
      <c r="Q4" s="4">
        <v>120</v>
      </c>
      <c r="R4" s="5">
        <v>3.78</v>
      </c>
      <c r="S4" s="5">
        <f>PI()*R4*R4/4</f>
        <v>11.222083117888099</v>
      </c>
      <c r="T4" s="4">
        <f>T3+Q4</f>
        <v>180</v>
      </c>
      <c r="U4" s="6">
        <f>T4*1000/S4*10000</f>
        <v>160398027.80740273</v>
      </c>
      <c r="V4" s="7">
        <f>U4/1000000</f>
        <v>160.39802780740274</v>
      </c>
    </row>
    <row r="5" spans="1:22" ht="12.75">
      <c r="A5" s="2">
        <v>3</v>
      </c>
      <c r="B5" s="4">
        <v>240</v>
      </c>
      <c r="C5" s="4">
        <v>6</v>
      </c>
      <c r="D5" s="5">
        <f>PI()*C5*C5/4</f>
        <v>28.274333882308138</v>
      </c>
      <c r="E5" s="4">
        <f>E4+B5</f>
        <v>420</v>
      </c>
      <c r="F5" s="6">
        <f>E5*1000/D5*10000</f>
        <v>148544613.55243567</v>
      </c>
      <c r="G5" s="7">
        <f>F5/1000000</f>
        <v>148.54461355243566</v>
      </c>
      <c r="H5" s="1"/>
      <c r="I5" s="2">
        <v>3</v>
      </c>
      <c r="J5" s="4">
        <v>240</v>
      </c>
      <c r="K5" s="4">
        <f>K4+J5</f>
        <v>420</v>
      </c>
      <c r="L5" s="4">
        <v>160</v>
      </c>
      <c r="M5" s="8">
        <f>K5*1000/L5/1000000*10000</f>
        <v>26.25</v>
      </c>
      <c r="N5" s="5">
        <f>SQRT(4*M5/PI())</f>
        <v>5.781222885281108</v>
      </c>
      <c r="P5" s="2">
        <v>3</v>
      </c>
      <c r="Q5" s="4">
        <v>240</v>
      </c>
      <c r="R5" s="5">
        <v>5.78</v>
      </c>
      <c r="S5" s="5">
        <f>PI()*R5*R5/4</f>
        <v>26.238896002047312</v>
      </c>
      <c r="T5" s="4">
        <f>T4+Q5</f>
        <v>420</v>
      </c>
      <c r="U5" s="6">
        <f>T5*1000/S5*10000</f>
        <v>160067710.1533651</v>
      </c>
      <c r="V5" s="7">
        <f>U5/1000000</f>
        <v>160.0677101533651</v>
      </c>
    </row>
    <row r="7" ht="12.75">
      <c r="H7" s="1"/>
    </row>
    <row r="8" spans="8:17" ht="12.75">
      <c r="H8" s="1"/>
      <c r="Q8" t="s">
        <v>8</v>
      </c>
    </row>
    <row r="9" spans="8:22" ht="25.5">
      <c r="H9" s="1"/>
      <c r="P9" s="9" t="s">
        <v>0</v>
      </c>
      <c r="Q9" s="10" t="s">
        <v>3</v>
      </c>
      <c r="R9" s="10" t="s">
        <v>1</v>
      </c>
      <c r="S9" s="10" t="s">
        <v>2</v>
      </c>
      <c r="T9" s="10" t="s">
        <v>4</v>
      </c>
      <c r="U9" s="10" t="s">
        <v>5</v>
      </c>
      <c r="V9" s="11" t="s">
        <v>6</v>
      </c>
    </row>
    <row r="10" spans="16:22" ht="12.75">
      <c r="P10" s="2">
        <v>1</v>
      </c>
      <c r="Q10" s="4">
        <v>60</v>
      </c>
      <c r="R10" s="5">
        <v>2.1850968611841584</v>
      </c>
      <c r="S10" s="5">
        <f>PI()*R10*R10/4</f>
        <v>3.7500000000000004</v>
      </c>
      <c r="T10" s="4">
        <f>Q10</f>
        <v>60</v>
      </c>
      <c r="U10" s="6">
        <f>T10*1000/S10*10000</f>
        <v>159999999.99999997</v>
      </c>
      <c r="V10" s="7">
        <f>U10/1000000</f>
        <v>159.99999999999997</v>
      </c>
    </row>
    <row r="11" spans="16:22" ht="12.75">
      <c r="P11" s="2">
        <v>2</v>
      </c>
      <c r="Q11" s="4">
        <v>120</v>
      </c>
      <c r="R11" s="5">
        <v>3.7846987830302403</v>
      </c>
      <c r="S11" s="5">
        <f>PI()*R11*R11/4</f>
        <v>11.250000000000002</v>
      </c>
      <c r="T11" s="4">
        <f>T10+Q11</f>
        <v>180</v>
      </c>
      <c r="U11" s="6">
        <f>T11*1000/S11*10000</f>
        <v>159999999.99999997</v>
      </c>
      <c r="V11" s="7">
        <f>U11/1000000</f>
        <v>159.99999999999997</v>
      </c>
    </row>
    <row r="12" spans="16:22" ht="12.75">
      <c r="P12" s="2">
        <v>3</v>
      </c>
      <c r="Q12" s="4">
        <v>240</v>
      </c>
      <c r="R12" s="5">
        <v>5.781222885281108</v>
      </c>
      <c r="S12" s="5">
        <f>PI()*R12*R12/4</f>
        <v>26.249999999999993</v>
      </c>
      <c r="T12" s="4">
        <f>T11+Q12</f>
        <v>420</v>
      </c>
      <c r="U12" s="6">
        <f>T12*1000/S12*10000</f>
        <v>160000000.00000003</v>
      </c>
      <c r="V12" s="7">
        <f>U12/1000000</f>
        <v>160.00000000000003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"/>
  <sheetViews>
    <sheetView tabSelected="1" zoomScale="115" zoomScaleNormal="115" workbookViewId="0" topLeftCell="A1">
      <selection activeCell="L18" sqref="L18"/>
    </sheetView>
  </sheetViews>
  <sheetFormatPr defaultColWidth="9.140625" defaultRowHeight="12.75"/>
  <cols>
    <col min="1" max="1" width="5.140625" style="12" customWidth="1"/>
    <col min="2" max="2" width="2.421875" style="1" customWidth="1"/>
    <col min="3" max="3" width="3.00390625" style="1" bestFit="1" customWidth="1"/>
    <col min="4" max="4" width="5.421875" style="1" customWidth="1"/>
    <col min="5" max="5" width="5.8515625" style="1" customWidth="1"/>
    <col min="6" max="6" width="5.421875" style="1" customWidth="1"/>
    <col min="7" max="7" width="10.7109375" style="1" customWidth="1"/>
    <col min="8" max="8" width="10.57421875" style="1" customWidth="1"/>
    <col min="9" max="9" width="6.00390625" style="1" customWidth="1"/>
    <col min="10" max="10" width="6.140625" style="1" customWidth="1"/>
    <col min="12" max="12" width="5.28125" style="0" customWidth="1"/>
    <col min="13" max="13" width="2.28125" style="0" customWidth="1"/>
    <col min="14" max="14" width="6.421875" style="0" customWidth="1"/>
    <col min="15" max="15" width="5.421875" style="0" customWidth="1"/>
    <col min="16" max="16" width="5.57421875" style="0" customWidth="1"/>
    <col min="17" max="17" width="5.421875" style="0" customWidth="1"/>
  </cols>
  <sheetData>
    <row r="2" spans="1:14" s="13" customFormat="1" ht="12.75">
      <c r="A2" s="19" t="s">
        <v>18</v>
      </c>
      <c r="B2" s="20"/>
      <c r="C2" s="20"/>
      <c r="D2" s="20"/>
      <c r="E2" s="20"/>
      <c r="F2" s="12"/>
      <c r="G2" s="12"/>
      <c r="H2" s="12"/>
      <c r="I2" s="12"/>
      <c r="J2" s="12"/>
      <c r="L2" s="21" t="s">
        <v>19</v>
      </c>
      <c r="M2" s="18"/>
      <c r="N2" s="18"/>
    </row>
    <row r="3" spans="1:12" s="13" customFormat="1" ht="12.75">
      <c r="A3" s="14"/>
      <c r="B3" s="12"/>
      <c r="C3" s="12"/>
      <c r="D3" s="12"/>
      <c r="E3" s="12"/>
      <c r="F3" s="12"/>
      <c r="G3" s="12"/>
      <c r="H3" s="12"/>
      <c r="I3" s="12"/>
      <c r="J3" s="12"/>
      <c r="L3" s="15"/>
    </row>
    <row r="4" spans="1:17" s="18" customFormat="1" ht="38.25">
      <c r="A4" s="9"/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21</v>
      </c>
      <c r="J4" s="11" t="s">
        <v>22</v>
      </c>
      <c r="L4" s="9"/>
      <c r="M4" s="10" t="s">
        <v>11</v>
      </c>
      <c r="N4" s="10" t="s">
        <v>21</v>
      </c>
      <c r="O4" s="10" t="s">
        <v>15</v>
      </c>
      <c r="P4" s="10" t="s">
        <v>14</v>
      </c>
      <c r="Q4" s="11" t="s">
        <v>20</v>
      </c>
    </row>
    <row r="5" spans="1:17" ht="25.5">
      <c r="A5" s="16" t="s">
        <v>9</v>
      </c>
      <c r="B5" s="3">
        <v>6</v>
      </c>
      <c r="C5" s="3">
        <v>16</v>
      </c>
      <c r="D5" s="3">
        <f>B5*C5^3/12</f>
        <v>2048</v>
      </c>
      <c r="E5" s="3">
        <f>D5/C5*2</f>
        <v>256</v>
      </c>
      <c r="F5" s="3">
        <v>12</v>
      </c>
      <c r="G5" s="6">
        <f>F5*1000/E5*1000000</f>
        <v>46875000</v>
      </c>
      <c r="H5" s="6">
        <f>-G5</f>
        <v>-46875000</v>
      </c>
      <c r="I5" s="6">
        <f>G5/1000000</f>
        <v>46.875</v>
      </c>
      <c r="J5" s="17">
        <f>-I5</f>
        <v>-46.875</v>
      </c>
      <c r="L5" s="16" t="s">
        <v>9</v>
      </c>
      <c r="M5" s="3">
        <v>6</v>
      </c>
      <c r="N5" s="3">
        <v>160</v>
      </c>
      <c r="O5" s="3">
        <v>12</v>
      </c>
      <c r="P5" s="3">
        <f>O5*1000/N5/1000000*1000000</f>
        <v>75</v>
      </c>
      <c r="Q5" s="8">
        <f>SQRT(6*P5/M5)</f>
        <v>8.660254037844387</v>
      </c>
    </row>
    <row r="6" spans="1:17" ht="25.5">
      <c r="A6" s="16" t="s">
        <v>10</v>
      </c>
      <c r="B6" s="3">
        <v>6</v>
      </c>
      <c r="C6" s="3">
        <v>16</v>
      </c>
      <c r="D6" s="3">
        <f>B6*C6^3/36</f>
        <v>682.6666666666666</v>
      </c>
      <c r="E6" s="3">
        <f>D6/2/C6*3</f>
        <v>64</v>
      </c>
      <c r="F6" s="3">
        <v>12</v>
      </c>
      <c r="G6" s="6">
        <f>F6*1000/E6*1000000</f>
        <v>187500000</v>
      </c>
      <c r="H6" s="6">
        <f>-F6/D6*C6/3*1000000000</f>
        <v>-93750000</v>
      </c>
      <c r="I6" s="6">
        <f>G6/1000000</f>
        <v>187.5</v>
      </c>
      <c r="J6" s="17">
        <f>H6/1000000</f>
        <v>-93.75</v>
      </c>
      <c r="L6" s="16" t="s">
        <v>10</v>
      </c>
      <c r="M6" s="3">
        <v>6</v>
      </c>
      <c r="N6" s="3">
        <v>160</v>
      </c>
      <c r="O6" s="3">
        <v>12</v>
      </c>
      <c r="P6" s="3">
        <f>O6*1000/N6/1000000*1000000</f>
        <v>75</v>
      </c>
      <c r="Q6" s="8">
        <f>SQRT(24*P6/M6)</f>
        <v>17.320508075688775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Andrus Salupere</cp:lastModifiedBy>
  <cp:lastPrinted>2011-09-18T21:21:56Z</cp:lastPrinted>
  <dcterms:created xsi:type="dcterms:W3CDTF">1996-10-14T23:33:28Z</dcterms:created>
  <dcterms:modified xsi:type="dcterms:W3CDTF">2011-09-18T21:49:19Z</dcterms:modified>
  <cp:category/>
  <cp:version/>
  <cp:contentType/>
  <cp:contentStatus/>
</cp:coreProperties>
</file>